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xr:revisionPtr revIDLastSave="0" documentId="13_ncr:1_{EF21BBA0-8B3B-4710-82DB-63E7FCF59DD1}" xr6:coauthVersionLast="47" xr6:coauthVersionMax="47" xr10:uidLastSave="{00000000-0000-0000-0000-000000000000}"/>
  <bookViews>
    <workbookView xWindow="-120" yWindow="-120" windowWidth="51840" windowHeight="21120" xr2:uid="{C74560F2-1ACE-47AE-9E4C-88E8117646C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W13" i="1" l="1"/>
  <c r="Q22" i="1"/>
  <c r="O22" i="1"/>
  <c r="M22" i="1"/>
  <c r="AV9" i="1"/>
  <c r="AT9" i="1"/>
  <c r="AQ9" i="1" l="1"/>
  <c r="AT11" i="1"/>
  <c r="AV13" i="1" s="1"/>
  <c r="AT13" i="1" l="1"/>
  <c r="AT15" i="1" s="1"/>
  <c r="Q25" i="1" s="1"/>
  <c r="Q13" i="1" s="1"/>
  <c r="O25" i="1" l="1"/>
  <c r="Q11" i="1" s="1"/>
  <c r="M25" i="1"/>
  <c r="Q9" i="1" s="1"/>
  <c r="AQ10" i="1" l="1"/>
</calcChain>
</file>

<file path=xl/sharedStrings.xml><?xml version="1.0" encoding="utf-8"?>
<sst xmlns="http://schemas.openxmlformats.org/spreadsheetml/2006/main" count="18" uniqueCount="14">
  <si>
    <t>X</t>
  </si>
  <si>
    <t>Gol fatti e subiti casa/trasferta</t>
  </si>
  <si>
    <t>Quote reali</t>
  </si>
  <si>
    <t xml:space="preserve">Fatti </t>
  </si>
  <si>
    <t>Subiti</t>
  </si>
  <si>
    <t>Partite giocate</t>
  </si>
  <si>
    <t>Quote BVS 2026</t>
  </si>
  <si>
    <t xml:space="preserve">Percentuali Teoriche </t>
  </si>
  <si>
    <t>Seguici</t>
  </si>
  <si>
    <t>NB: inserisci i gol fatti e subiti della squadra di casa, fornendo i dati delle prestazioni casalinghe</t>
  </si>
  <si>
    <t>Percentuali BVS 2026</t>
  </si>
  <si>
    <t xml:space="preserve"> </t>
  </si>
  <si>
    <t>NBB: le caselle da compilare sono ESCLUSIVAMENTE quelle con lo sfondo azzurro!</t>
  </si>
  <si>
    <t>La stessa cosa, ma al contrario, per la squadra ospite in cui si inseriranno i dati delle partite giocate in trasferta.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</si>
</sst>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5" xfId="0" applyFont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5" fillId="0" borderId="0" xfId="0" applyFont="1" applyAlignment="1">
      <alignment horizontal="center"/>
    </xf>
    <xf numFmtId="2" fontId="0" fillId="3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center"/>
      <protection locked="0"/>
    </xf>
    <xf numFmtId="2" fontId="2" fillId="0" borderId="0" xfId="0" applyNumberFormat="1" applyFont="1" applyAlignment="1">
      <alignment horizontal="center"/>
    </xf>
  </cellXfs>
  <cellStyles count="1">
    <cellStyle name="Normale" xfId="0" builtinId="0"/>
  </cellStyles>
  <dxfs count="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CCFFFF"/>
      <color rgb="FFFF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https://www.facebook.com/groups/profscommesse" TargetMode="External"/><Relationship Id="rId1" Type="http://schemas.openxmlformats.org/officeDocument/2006/relationships/image" Target="../media/image1.png"/><Relationship Id="rId6" Type="http://schemas.openxmlformats.org/officeDocument/2006/relationships/hyperlink" Target="https://www.youtube.com/@probetting6685" TargetMode="External"/><Relationship Id="rId5" Type="http://schemas.openxmlformats.org/officeDocument/2006/relationships/image" Target="../media/image3.png"/><Relationship Id="rId4" Type="http://schemas.openxmlformats.org/officeDocument/2006/relationships/hyperlink" Target="https://whatsapp.com/channel/0029VaEG4ZlFXUuTmru6v746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47625</xdr:colOff>
      <xdr:row>2</xdr:row>
      <xdr:rowOff>57150</xdr:rowOff>
    </xdr:from>
    <xdr:to>
      <xdr:col>26</xdr:col>
      <xdr:colOff>457200</xdr:colOff>
      <xdr:row>19</xdr:row>
      <xdr:rowOff>129689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224E6B12-07DD-1EC6-7B62-82458A5AB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250" y="438150"/>
          <a:ext cx="4067175" cy="3444389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20</xdr:col>
      <xdr:colOff>476250</xdr:colOff>
      <xdr:row>22</xdr:row>
      <xdr:rowOff>57150</xdr:rowOff>
    </xdr:from>
    <xdr:to>
      <xdr:col>21</xdr:col>
      <xdr:colOff>590550</xdr:colOff>
      <xdr:row>25</xdr:row>
      <xdr:rowOff>85725</xdr:rowOff>
    </xdr:to>
    <xdr:pic>
      <xdr:nvPicPr>
        <xdr:cNvPr id="4" name="Immagin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8D534A-85E5-F128-DFC0-2FC187EDA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0" y="4552950"/>
          <a:ext cx="723900" cy="723900"/>
        </a:xfrm>
        <a:prstGeom prst="rect">
          <a:avLst/>
        </a:prstGeom>
      </xdr:spPr>
    </xdr:pic>
    <xdr:clientData/>
  </xdr:twoCellAnchor>
  <xdr:twoCellAnchor editAs="oneCell">
    <xdr:from>
      <xdr:col>22</xdr:col>
      <xdr:colOff>581025</xdr:colOff>
      <xdr:row>22</xdr:row>
      <xdr:rowOff>85725</xdr:rowOff>
    </xdr:from>
    <xdr:to>
      <xdr:col>24</xdr:col>
      <xdr:colOff>57150</xdr:colOff>
      <xdr:row>25</xdr:row>
      <xdr:rowOff>85725</xdr:rowOff>
    </xdr:to>
    <xdr:pic>
      <xdr:nvPicPr>
        <xdr:cNvPr id="6" name="Immagine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26CE9220-6D4C-16AA-739E-98EE510E1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92225" y="4581525"/>
          <a:ext cx="695325" cy="695325"/>
        </a:xfrm>
        <a:prstGeom prst="rect">
          <a:avLst/>
        </a:prstGeom>
      </xdr:spPr>
    </xdr:pic>
    <xdr:clientData/>
  </xdr:twoCellAnchor>
  <xdr:twoCellAnchor editAs="oneCell">
    <xdr:from>
      <xdr:col>24</xdr:col>
      <xdr:colOff>247650</xdr:colOff>
      <xdr:row>21</xdr:row>
      <xdr:rowOff>47625</xdr:rowOff>
    </xdr:from>
    <xdr:to>
      <xdr:col>26</xdr:col>
      <xdr:colOff>485775</xdr:colOff>
      <xdr:row>26</xdr:row>
      <xdr:rowOff>257175</xdr:rowOff>
    </xdr:to>
    <xdr:pic>
      <xdr:nvPicPr>
        <xdr:cNvPr id="8" name="Immagine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0E5A970-51A2-DBA8-6884-C485EA01B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78050" y="4191000"/>
          <a:ext cx="1457325" cy="1457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52F26-1B07-42A1-9E29-B97C99F4D92A}">
  <dimension ref="D3:BD32"/>
  <sheetViews>
    <sheetView showGridLines="0" tabSelected="1" topLeftCell="C3" zoomScale="170" zoomScaleNormal="170" workbookViewId="0">
      <selection activeCell="J18" sqref="J18"/>
    </sheetView>
  </sheetViews>
  <sheetFormatPr defaultRowHeight="15" x14ac:dyDescent="0.25"/>
  <cols>
    <col min="1" max="3" width="9.140625" style="2"/>
    <col min="4" max="4" width="4.140625" style="2" customWidth="1"/>
    <col min="5" max="16384" width="9.140625" style="2"/>
  </cols>
  <sheetData>
    <row r="3" spans="4:56" x14ac:dyDescent="0.25"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</row>
    <row r="4" spans="4:56" x14ac:dyDescent="0.25"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</row>
    <row r="5" spans="4:56" x14ac:dyDescent="0.25"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</row>
    <row r="6" spans="4:56" ht="15.75" thickBot="1" x14ac:dyDescent="0.3">
      <c r="D6" s="9"/>
      <c r="E6" s="9"/>
      <c r="F6" s="9"/>
      <c r="G6" s="9"/>
      <c r="H6" s="9"/>
      <c r="I6" s="9"/>
      <c r="J6" s="9"/>
      <c r="K6" s="9"/>
      <c r="L6" s="9"/>
      <c r="O6" s="9" t="s">
        <v>2</v>
      </c>
      <c r="P6" s="9"/>
      <c r="Q6" s="9" t="s">
        <v>6</v>
      </c>
      <c r="R6" s="9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</row>
    <row r="7" spans="4:56" ht="15.75" thickBot="1" x14ac:dyDescent="0.3">
      <c r="D7" s="9"/>
      <c r="E7" s="9"/>
      <c r="F7" s="9" t="s">
        <v>1</v>
      </c>
      <c r="G7" s="9"/>
      <c r="H7" s="9"/>
      <c r="I7" s="9"/>
      <c r="J7" s="9"/>
      <c r="K7" s="9"/>
      <c r="L7" s="9"/>
      <c r="M7" s="30"/>
      <c r="N7" s="31"/>
      <c r="O7" s="31"/>
      <c r="P7" s="31"/>
      <c r="Q7" s="34"/>
      <c r="R7" s="9"/>
      <c r="AJ7" s="35"/>
      <c r="AK7" s="35"/>
      <c r="AL7" s="35"/>
      <c r="AM7" s="35"/>
      <c r="AN7" s="35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35"/>
      <c r="BA7" s="35"/>
      <c r="BB7" s="35"/>
      <c r="BC7" s="35"/>
      <c r="BD7" s="35"/>
    </row>
    <row r="8" spans="4:56" ht="15.75" thickBot="1" x14ac:dyDescent="0.3">
      <c r="I8" s="41"/>
      <c r="K8" s="3"/>
      <c r="AJ8" s="35"/>
      <c r="AK8" s="35"/>
      <c r="AL8" s="35"/>
      <c r="AM8" s="35"/>
      <c r="AN8" s="35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35"/>
      <c r="BA8" s="35"/>
      <c r="BB8" s="35"/>
      <c r="BC8" s="35"/>
      <c r="BD8" s="35"/>
    </row>
    <row r="9" spans="4:56" ht="15.75" thickBot="1" x14ac:dyDescent="0.3">
      <c r="D9" s="36"/>
      <c r="E9" s="14"/>
      <c r="F9" s="14" t="s">
        <v>3</v>
      </c>
      <c r="G9" s="15"/>
      <c r="H9" s="16"/>
      <c r="I9" s="39">
        <v>9</v>
      </c>
      <c r="K9" s="4"/>
      <c r="M9" s="1">
        <v>1</v>
      </c>
      <c r="O9" s="42">
        <v>1.95</v>
      </c>
      <c r="Q9" s="11">
        <f>100/M25</f>
        <v>2.1540459387835447</v>
      </c>
      <c r="AJ9" s="35"/>
      <c r="AK9" s="35"/>
      <c r="AL9" s="35"/>
      <c r="AM9" s="35"/>
      <c r="AN9" s="35"/>
      <c r="AO9" s="13"/>
      <c r="AP9" s="13"/>
      <c r="AQ9" s="13">
        <f>M22+O22+Q22</f>
        <v>107.05128205128206</v>
      </c>
      <c r="AR9" s="13"/>
      <c r="AS9" s="13"/>
      <c r="AT9" s="13">
        <f>(I9+I19)/I13</f>
        <v>2.1666666666666665</v>
      </c>
      <c r="AU9" s="13"/>
      <c r="AV9" s="13">
        <f>(I17+I11)/I21</f>
        <v>1.4</v>
      </c>
      <c r="AW9" s="13"/>
      <c r="AX9" s="13"/>
      <c r="AY9" s="13"/>
      <c r="AZ9" s="35"/>
      <c r="BA9" s="35"/>
      <c r="BB9" s="35"/>
      <c r="BC9" s="35"/>
      <c r="BD9" s="35"/>
    </row>
    <row r="10" spans="4:56" ht="15.75" thickBot="1" x14ac:dyDescent="0.3">
      <c r="D10" s="37"/>
      <c r="E10" s="16"/>
      <c r="F10" s="16"/>
      <c r="G10" s="16"/>
      <c r="H10" s="16"/>
      <c r="I10" s="40"/>
      <c r="K10" s="4"/>
      <c r="O10" s="43"/>
      <c r="Q10" s="12"/>
      <c r="AJ10" s="35"/>
      <c r="AK10" s="35"/>
      <c r="AL10" s="35"/>
      <c r="AM10" s="35"/>
      <c r="AN10" s="35"/>
      <c r="AO10" s="13"/>
      <c r="AP10" s="13"/>
      <c r="AQ10" s="44">
        <f>M25+O25+Q25</f>
        <v>106.00000000000001</v>
      </c>
      <c r="AR10" s="13"/>
      <c r="AS10" s="13"/>
      <c r="AT10" s="13"/>
      <c r="AU10" s="13"/>
      <c r="AV10" s="13"/>
      <c r="AW10" s="13"/>
      <c r="AX10" s="13"/>
      <c r="AY10" s="13"/>
      <c r="AZ10" s="35"/>
      <c r="BA10" s="35"/>
      <c r="BB10" s="35"/>
      <c r="BC10" s="35"/>
      <c r="BD10" s="35"/>
    </row>
    <row r="11" spans="4:56" ht="15.75" thickBot="1" x14ac:dyDescent="0.3">
      <c r="D11" s="37"/>
      <c r="E11" s="14"/>
      <c r="F11" s="14" t="s">
        <v>4</v>
      </c>
      <c r="G11" s="15"/>
      <c r="H11" s="16"/>
      <c r="I11" s="39">
        <v>3</v>
      </c>
      <c r="K11" s="4"/>
      <c r="M11" s="1" t="s">
        <v>0</v>
      </c>
      <c r="O11" s="42">
        <v>3.25</v>
      </c>
      <c r="Q11" s="11">
        <f>100/O25</f>
        <v>3.3808320833662266</v>
      </c>
      <c r="AJ11" s="35"/>
      <c r="AK11" s="35"/>
      <c r="AL11" s="35"/>
      <c r="AM11" s="35"/>
      <c r="AN11" s="35"/>
      <c r="AO11" s="13"/>
      <c r="AP11" s="13"/>
      <c r="AQ11" s="13"/>
      <c r="AR11" s="13"/>
      <c r="AS11" s="13"/>
      <c r="AT11" s="13">
        <f>95/(AT9+AV9)</f>
        <v>26.635514018691591</v>
      </c>
      <c r="AU11" s="13"/>
      <c r="AV11" s="13"/>
      <c r="AW11" s="13"/>
      <c r="AX11" s="13"/>
      <c r="AY11" s="13"/>
      <c r="AZ11" s="35"/>
      <c r="BA11" s="35"/>
      <c r="BB11" s="35"/>
      <c r="BC11" s="35"/>
      <c r="BD11" s="35"/>
    </row>
    <row r="12" spans="4:56" ht="15.75" thickBot="1" x14ac:dyDescent="0.3">
      <c r="D12" s="37"/>
      <c r="E12" s="16"/>
      <c r="F12" s="16"/>
      <c r="G12" s="16"/>
      <c r="H12" s="16"/>
      <c r="I12" s="40"/>
      <c r="K12" s="4"/>
      <c r="O12" s="43"/>
      <c r="Q12" s="12"/>
      <c r="AJ12" s="35"/>
      <c r="AK12" s="35"/>
      <c r="AL12" s="35"/>
      <c r="AM12" s="35"/>
      <c r="AN12" s="35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35"/>
      <c r="BA12" s="35"/>
      <c r="BB12" s="35"/>
      <c r="BC12" s="35"/>
      <c r="BD12" s="35"/>
    </row>
    <row r="13" spans="4:56" ht="15.75" thickBot="1" x14ac:dyDescent="0.3">
      <c r="D13" s="37"/>
      <c r="E13" s="14"/>
      <c r="F13" s="14" t="s">
        <v>5</v>
      </c>
      <c r="G13" s="15"/>
      <c r="H13" s="16"/>
      <c r="I13" s="39">
        <v>6</v>
      </c>
      <c r="K13" s="4"/>
      <c r="M13" s="1">
        <v>2</v>
      </c>
      <c r="O13" s="42">
        <v>4</v>
      </c>
      <c r="Q13" s="11">
        <f>100/Q25</f>
        <v>3.3336425243078667</v>
      </c>
      <c r="AJ13" s="35"/>
      <c r="AK13" s="35"/>
      <c r="AL13" s="35"/>
      <c r="AM13" s="35"/>
      <c r="AN13" s="35"/>
      <c r="AO13" s="13"/>
      <c r="AP13" s="13"/>
      <c r="AQ13" s="13"/>
      <c r="AR13" s="13"/>
      <c r="AS13" s="13"/>
      <c r="AT13" s="13">
        <f>AT11*AT9</f>
        <v>57.710280373831779</v>
      </c>
      <c r="AU13" s="13"/>
      <c r="AV13" s="13">
        <f>AV9*AT11</f>
        <v>37.289719626168228</v>
      </c>
      <c r="AW13" s="13">
        <f>100/O11+6</f>
        <v>36.769230769230774</v>
      </c>
      <c r="AX13" s="13"/>
      <c r="AY13" s="13"/>
      <c r="AZ13" s="35"/>
      <c r="BA13" s="35"/>
      <c r="BB13" s="35"/>
      <c r="BC13" s="35"/>
      <c r="BD13" s="35"/>
    </row>
    <row r="14" spans="4:56" ht="15.75" thickBot="1" x14ac:dyDescent="0.3">
      <c r="D14" s="37"/>
      <c r="E14" s="16"/>
      <c r="F14" s="16"/>
      <c r="G14" s="16"/>
      <c r="H14" s="16"/>
      <c r="I14" s="18"/>
      <c r="K14" s="4"/>
      <c r="Q14" s="10"/>
      <c r="AJ14" s="35"/>
      <c r="AK14" s="35"/>
      <c r="AL14" s="35"/>
      <c r="AM14" s="35"/>
      <c r="AN14" s="35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35"/>
      <c r="BA14" s="35"/>
      <c r="BB14" s="35"/>
      <c r="BC14" s="35"/>
      <c r="BD14" s="35"/>
    </row>
    <row r="15" spans="4:56" ht="15.75" thickBot="1" x14ac:dyDescent="0.3">
      <c r="D15" s="37"/>
      <c r="E15" s="17"/>
      <c r="F15" s="17"/>
      <c r="G15" s="17"/>
      <c r="H15" s="17"/>
      <c r="I15" s="19"/>
      <c r="K15" s="4"/>
      <c r="Q15" s="10"/>
      <c r="AM15" s="35"/>
      <c r="AN15" s="35"/>
      <c r="AO15" s="13"/>
      <c r="AP15" s="13"/>
      <c r="AQ15" s="13"/>
      <c r="AR15" s="13"/>
      <c r="AS15" s="13"/>
      <c r="AT15" s="13">
        <f>106/(AT13+AV13+AW13)</f>
        <v>0.80443666082895504</v>
      </c>
      <c r="AU15" s="13"/>
      <c r="AV15" s="13"/>
      <c r="AW15" s="13"/>
      <c r="AX15" s="13"/>
      <c r="AY15" s="13"/>
      <c r="AZ15" s="35"/>
      <c r="BA15" s="35"/>
      <c r="BB15" s="35"/>
      <c r="BC15" s="35"/>
      <c r="BD15" s="35"/>
    </row>
    <row r="16" spans="4:56" ht="15.75" thickBot="1" x14ac:dyDescent="0.3">
      <c r="D16" s="37"/>
      <c r="E16" s="16"/>
      <c r="F16" s="16"/>
      <c r="G16" s="16"/>
      <c r="H16" s="16"/>
      <c r="I16" s="18"/>
      <c r="K16" s="4"/>
      <c r="Q16" s="10"/>
      <c r="AM16" s="35"/>
      <c r="AN16" s="35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35"/>
      <c r="BA16" s="35"/>
      <c r="BB16" s="35"/>
      <c r="BC16" s="35"/>
      <c r="BD16" s="35"/>
    </row>
    <row r="17" spans="4:56" ht="15.75" thickBot="1" x14ac:dyDescent="0.3">
      <c r="D17" s="37"/>
      <c r="E17" s="14"/>
      <c r="F17" s="14" t="s">
        <v>3</v>
      </c>
      <c r="G17" s="15"/>
      <c r="H17" s="16"/>
      <c r="I17" s="39">
        <v>4</v>
      </c>
      <c r="K17" s="4"/>
      <c r="AM17" s="35"/>
      <c r="AN17" s="35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35"/>
      <c r="BA17" s="35"/>
      <c r="BB17" s="35"/>
      <c r="BC17" s="35"/>
      <c r="BD17" s="35"/>
    </row>
    <row r="18" spans="4:56" ht="15.75" thickBot="1" x14ac:dyDescent="0.3">
      <c r="D18" s="37"/>
      <c r="E18" s="16"/>
      <c r="F18" s="16"/>
      <c r="G18" s="16"/>
      <c r="H18" s="16"/>
      <c r="I18" s="40"/>
      <c r="K18" s="4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</row>
    <row r="19" spans="4:56" ht="15.75" thickBot="1" x14ac:dyDescent="0.3">
      <c r="D19" s="37"/>
      <c r="E19" s="14"/>
      <c r="F19" s="14" t="s">
        <v>4</v>
      </c>
      <c r="G19" s="15"/>
      <c r="H19" s="16"/>
      <c r="I19" s="39">
        <v>4</v>
      </c>
      <c r="K19" s="4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</row>
    <row r="20" spans="4:56" ht="15.75" thickBot="1" x14ac:dyDescent="0.3">
      <c r="D20" s="37"/>
      <c r="E20" s="16"/>
      <c r="F20" s="16"/>
      <c r="G20" s="16"/>
      <c r="H20" s="16"/>
      <c r="I20" s="40"/>
      <c r="K20" s="4"/>
      <c r="M20" s="9">
        <v>1</v>
      </c>
      <c r="N20" s="9"/>
      <c r="O20" s="9" t="s">
        <v>0</v>
      </c>
      <c r="P20" s="9"/>
      <c r="Q20" s="9">
        <v>2</v>
      </c>
      <c r="AR20" s="13"/>
      <c r="AS20" s="13"/>
      <c r="AT20" s="13"/>
      <c r="AU20" s="13"/>
      <c r="AV20" s="13"/>
      <c r="AW20" s="13"/>
      <c r="AX20" s="13"/>
      <c r="AY20" s="13"/>
    </row>
    <row r="21" spans="4:56" ht="15.75" thickBot="1" x14ac:dyDescent="0.3">
      <c r="D21" s="38"/>
      <c r="E21" s="14"/>
      <c r="F21" s="14" t="s">
        <v>5</v>
      </c>
      <c r="G21" s="15"/>
      <c r="H21" s="16"/>
      <c r="I21" s="39">
        <v>5</v>
      </c>
      <c r="K21" s="8"/>
      <c r="M21" s="5"/>
      <c r="N21" s="6"/>
      <c r="O21" s="6"/>
      <c r="P21" s="6"/>
      <c r="Q21" s="7"/>
      <c r="AR21" s="13"/>
      <c r="AS21" s="13"/>
      <c r="AT21" s="13"/>
      <c r="AU21" s="13"/>
      <c r="AV21" s="13"/>
      <c r="AW21" s="13"/>
      <c r="AX21" s="13"/>
      <c r="AY21" s="13"/>
    </row>
    <row r="22" spans="4:56" ht="27.75" customHeight="1" thickBot="1" x14ac:dyDescent="0.45">
      <c r="J22" s="9"/>
      <c r="K22" s="9" t="s">
        <v>7</v>
      </c>
      <c r="L22" s="9"/>
      <c r="M22" s="22">
        <f>100/O9</f>
        <v>51.282051282051285</v>
      </c>
      <c r="N22" s="20"/>
      <c r="O22" s="22">
        <f>100/O11</f>
        <v>30.76923076923077</v>
      </c>
      <c r="P22" s="20"/>
      <c r="Q22" s="22">
        <f>100/O13</f>
        <v>25</v>
      </c>
      <c r="X22" s="33" t="s">
        <v>8</v>
      </c>
      <c r="AR22" s="13"/>
      <c r="AS22" s="13"/>
      <c r="AT22" s="13"/>
      <c r="AU22" s="13"/>
      <c r="AV22" s="13"/>
      <c r="AW22" s="13"/>
      <c r="AX22" s="13"/>
      <c r="AY22" s="13"/>
    </row>
    <row r="23" spans="4:56" x14ac:dyDescent="0.25">
      <c r="J23" s="9"/>
      <c r="K23" s="9"/>
      <c r="L23" s="9"/>
      <c r="M23" s="23"/>
      <c r="N23" s="24"/>
      <c r="O23" s="24"/>
      <c r="P23" s="24"/>
      <c r="Q23" s="25"/>
      <c r="AR23" s="13"/>
      <c r="AS23" s="13"/>
      <c r="AT23" s="13"/>
      <c r="AU23" s="13"/>
      <c r="AV23" s="13"/>
      <c r="AW23" s="13"/>
      <c r="AX23" s="13"/>
      <c r="AY23" s="13"/>
    </row>
    <row r="24" spans="4:56" ht="15.75" thickBot="1" x14ac:dyDescent="0.3">
      <c r="J24" s="9"/>
      <c r="K24" s="9"/>
      <c r="L24" s="9"/>
      <c r="M24" s="26"/>
      <c r="N24" s="27"/>
      <c r="O24" s="27"/>
      <c r="P24" s="27"/>
      <c r="Q24" s="28"/>
      <c r="AR24" s="13"/>
      <c r="AS24" s="13"/>
      <c r="AT24" s="13"/>
      <c r="AU24" s="13"/>
      <c r="AV24" s="13"/>
      <c r="AW24" s="13"/>
      <c r="AX24" s="13"/>
      <c r="AY24" s="13"/>
    </row>
    <row r="25" spans="4:56" ht="24" customHeight="1" thickBot="1" x14ac:dyDescent="0.35">
      <c r="J25" s="9"/>
      <c r="K25" s="9" t="s">
        <v>10</v>
      </c>
      <c r="L25" s="9"/>
      <c r="M25" s="29">
        <f>AT13*AT15</f>
        <v>46.424265239428017</v>
      </c>
      <c r="N25" s="21"/>
      <c r="O25" s="29">
        <f>AW13*AT15</f>
        <v>29.578517221249275</v>
      </c>
      <c r="P25" s="21"/>
      <c r="Q25" s="29">
        <f>AV13*AT15</f>
        <v>29.997217539322719</v>
      </c>
    </row>
    <row r="26" spans="4:56" ht="15.75" thickBot="1" x14ac:dyDescent="0.3">
      <c r="M26" s="30"/>
      <c r="N26" s="31"/>
      <c r="O26" s="31"/>
      <c r="P26" s="31"/>
      <c r="Q26" s="32"/>
    </row>
    <row r="27" spans="4:56" ht="30.75" customHeight="1" x14ac:dyDescent="0.25"/>
    <row r="29" spans="4:56" x14ac:dyDescent="0.25">
      <c r="P29" s="2" t="s">
        <v>9</v>
      </c>
    </row>
    <row r="30" spans="4:56" x14ac:dyDescent="0.25">
      <c r="P30" s="2" t="s">
        <v>13</v>
      </c>
    </row>
    <row r="31" spans="4:56" x14ac:dyDescent="0.25">
      <c r="O31" s="2" t="s">
        <v>12</v>
      </c>
    </row>
    <row r="32" spans="4:56" x14ac:dyDescent="0.25">
      <c r="Y32" s="2" t="s">
        <v>11</v>
      </c>
    </row>
  </sheetData>
  <sheetProtection algorithmName="SHA-512" hashValue="aKktzRyiVmIL6AVO8NwKp2ViLKB1pCl16BqK/YcXO398V5PC6n85KOyliot5r63UuIp3xML9iUyuVe4u0gQ7Qg==" saltValue="dKKuYnDu1Y4JuxJmYZiRaA==" spinCount="100000" sheet="1" objects="1" scenarios="1"/>
  <conditionalFormatting sqref="Q9">
    <cfRule type="cellIs" dxfId="5" priority="8" operator="lessThan">
      <formula>$O$9</formula>
    </cfRule>
  </conditionalFormatting>
  <conditionalFormatting sqref="Q11">
    <cfRule type="cellIs" dxfId="4" priority="7" operator="lessThan">
      <formula>$O$11</formula>
    </cfRule>
  </conditionalFormatting>
  <conditionalFormatting sqref="Q13">
    <cfRule type="cellIs" dxfId="3" priority="6" operator="lessThan">
      <formula>$O$13</formula>
    </cfRule>
  </conditionalFormatting>
  <conditionalFormatting sqref="M25">
    <cfRule type="cellIs" dxfId="2" priority="3" operator="greaterThan">
      <formula>$M$22</formula>
    </cfRule>
  </conditionalFormatting>
  <conditionalFormatting sqref="O25">
    <cfRule type="cellIs" dxfId="1" priority="2" operator="greaterThan">
      <formula>$O$22</formula>
    </cfRule>
  </conditionalFormatting>
  <conditionalFormatting sqref="Q25">
    <cfRule type="cellIs" dxfId="0" priority="1" operator="greaterThan">
      <formula>$Q$22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Fazio</dc:creator>
  <cp:lastModifiedBy>Sebastian Fazio</cp:lastModifiedBy>
  <dcterms:created xsi:type="dcterms:W3CDTF">2025-11-10T11:57:04Z</dcterms:created>
  <dcterms:modified xsi:type="dcterms:W3CDTF">2025-11-10T16:47:41Z</dcterms:modified>
</cp:coreProperties>
</file>